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'!$4:$5</definedName>
  </definedNames>
  <calcPr calcId="145621"/>
</workbook>
</file>

<file path=xl/calcChain.xml><?xml version="1.0" encoding="utf-8"?>
<calcChain xmlns="http://schemas.openxmlformats.org/spreadsheetml/2006/main">
  <c r="G60" i="70" l="1"/>
  <c r="E48" i="70"/>
  <c r="F45" i="70"/>
  <c r="E45" i="70"/>
  <c r="F43" i="70"/>
  <c r="H35" i="70"/>
  <c r="H26" i="70"/>
  <c r="G14" i="70"/>
  <c r="F11" i="70"/>
  <c r="E11" i="70"/>
  <c r="G10" i="70"/>
  <c r="G58" i="70" l="1"/>
  <c r="H21" i="70" l="1"/>
  <c r="H22" i="70"/>
  <c r="G55" i="70" l="1"/>
  <c r="G56" i="70"/>
  <c r="G57" i="70"/>
  <c r="G54" i="70"/>
  <c r="H37" i="70"/>
  <c r="H38" i="70"/>
  <c r="H16" i="70" l="1"/>
  <c r="H17" i="70"/>
  <c r="H18" i="70"/>
  <c r="H19" i="70"/>
  <c r="H20" i="70"/>
  <c r="G6" i="70"/>
  <c r="H31" i="70" l="1"/>
  <c r="H32" i="70"/>
  <c r="H30" i="70"/>
  <c r="G12" i="70" l="1"/>
  <c r="G13" i="70"/>
  <c r="G50" i="70"/>
  <c r="H46" i="70"/>
  <c r="H43" i="70"/>
  <c r="H34" i="70"/>
  <c r="H27" i="70"/>
  <c r="H28" i="70"/>
  <c r="H29" i="70"/>
  <c r="H23" i="70"/>
  <c r="H24" i="70"/>
  <c r="H25" i="70"/>
  <c r="H15" i="70"/>
  <c r="G11" i="70"/>
  <c r="C61" i="70"/>
  <c r="H45" i="70" l="1"/>
  <c r="G8" i="70" l="1"/>
  <c r="G7" i="70"/>
  <c r="G49" i="70"/>
  <c r="G51" i="70"/>
  <c r="G52" i="70"/>
  <c r="G53" i="70"/>
  <c r="G48" i="70"/>
  <c r="H44" i="70" l="1"/>
  <c r="H42" i="70"/>
  <c r="H39" i="70"/>
  <c r="H36" i="70"/>
  <c r="H33" i="70"/>
  <c r="E61" i="70" l="1"/>
  <c r="F61" i="70"/>
  <c r="D61" i="70" l="1"/>
  <c r="H61" i="70" l="1"/>
  <c r="G61" i="70" l="1"/>
</calcChain>
</file>

<file path=xl/sharedStrings.xml><?xml version="1.0" encoding="utf-8"?>
<sst xmlns="http://schemas.openxmlformats.org/spreadsheetml/2006/main" count="70" uniqueCount="66">
  <si>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</si>
  <si>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</si>
  <si>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</si>
  <si>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</si>
  <si>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</si>
  <si>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</si>
  <si>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</si>
  <si>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</si>
  <si>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</si>
  <si>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</si>
  <si>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</si>
  <si>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</si>
  <si>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</si>
  <si>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</si>
  <si>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</si>
  <si>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</si>
  <si>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</si>
  <si>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</si>
  <si>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</si>
  <si>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</si>
  <si>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</si>
  <si>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</si>
  <si>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</si>
  <si>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</si>
  <si>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</si>
  <si>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</si>
  <si>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</si>
  <si>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</si>
  <si>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</si>
  <si>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</si>
  <si>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</si>
  <si>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</si>
  <si>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</si>
  <si>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</si>
  <si>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</si>
  <si>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</si>
  <si>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</si>
  <si>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</si>
  <si>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</si>
  <si>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</si>
  <si>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</si>
  <si>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</si>
  <si>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</si>
  <si>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</si>
  <si>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</si>
  <si>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</si>
  <si>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</si>
  <si>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</si>
  <si>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</si>
  <si>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</si>
  <si>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</si>
  <si>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</si>
  <si>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</si>
  <si>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</si>
  <si>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</si>
  <si>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</si>
  <si>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</si>
  <si>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</si>
  <si>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</si>
  <si>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</si>
  <si>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</si>
  <si>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</si>
  <si>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</si>
  <si>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</si>
  <si>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</si>
  <si>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ณ  วันที่  30  มิถุนายน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</si>
</sst>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  <font>
      <sz val="13.7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43" fontId="3" fillId="0" borderId="0" xfId="1" applyFont="1"/>
    <xf numFmtId="3" fontId="3" fillId="0" borderId="0" xfId="0" applyNumberFormat="1" applyFont="1"/>
    <xf numFmtId="0" fontId="4" fillId="0" borderId="3" xfId="0" applyFont="1" applyBorder="1" applyAlignment="1">
      <alignment horizontal="left" vertical="center"/>
    </xf>
    <xf numFmtId="43" fontId="4" fillId="0" borderId="8" xfId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43" fontId="4" fillId="0" borderId="9" xfId="1" applyFont="1" applyBorder="1"/>
    <xf numFmtId="43" fontId="4" fillId="0" borderId="0" xfId="1" applyFont="1" applyBorder="1"/>
    <xf numFmtId="0" fontId="4" fillId="0" borderId="0" xfId="0" applyFont="1"/>
    <xf numFmtId="43" fontId="4" fillId="0" borderId="0" xfId="1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43" fontId="5" fillId="0" borderId="5" xfId="1" applyFont="1" applyBorder="1"/>
    <xf numFmtId="0" fontId="6" fillId="0" borderId="9" xfId="0" applyFont="1" applyBorder="1"/>
    <xf numFmtId="43" fontId="4" fillId="0" borderId="0" xfId="1" applyFont="1" applyAlignment="1">
      <alignment horizontal="left"/>
    </xf>
    <xf numFmtId="0" fontId="2" fillId="0" borderId="7" xfId="0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43" fontId="4" fillId="0" borderId="11" xfId="1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43" fontId="4" fillId="0" borderId="10" xfId="1" applyFont="1" applyBorder="1"/>
    <xf numFmtId="43" fontId="4" fillId="0" borderId="12" xfId="1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43" fontId="5" fillId="0" borderId="0" xfId="1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pane ySplit="5" topLeftCell="A6" activePane="bottomLeft" state="frozen"/>
      <selection pane="bottomLeft" activeCell="F73" sqref="F73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5" customWidth="1"/>
    <col min="9" max="9" width="16" style="2" customWidth="1"/>
    <col min="10" max="10" width="17" style="4" customWidth="1"/>
    <col min="11" max="16384" width="9" style="1"/>
  </cols>
  <sheetData>
    <row r="1" spans="1:10" ht="21.95" customHeight="1" x14ac:dyDescent="0.5">
      <c r="A1" s="39" t="s">
        <v>0</v>
      </c>
      <c r="B1" s="39"/>
      <c r="C1" s="39"/>
      <c r="D1" s="39"/>
      <c r="E1" s="39"/>
      <c r="F1" s="39"/>
      <c r="G1" s="39"/>
      <c r="H1" s="39"/>
    </row>
    <row r="2" spans="1:10" ht="21.95" customHeight="1" x14ac:dyDescent="0.5">
      <c r="A2" s="39" t="s">
        <v>57</v>
      </c>
      <c r="B2" s="39"/>
      <c r="C2" s="39"/>
      <c r="D2" s="39"/>
      <c r="E2" s="39"/>
      <c r="F2" s="39"/>
      <c r="G2" s="39"/>
      <c r="H2" s="39"/>
    </row>
    <row r="3" spans="1:10" ht="21.95" customHeight="1" x14ac:dyDescent="0.5">
      <c r="A3" s="40" t="s">
        <v>65</v>
      </c>
      <c r="B3" s="40"/>
      <c r="C3" s="40"/>
      <c r="D3" s="40"/>
      <c r="E3" s="40"/>
      <c r="F3" s="40"/>
      <c r="G3" s="40"/>
      <c r="H3" s="40"/>
    </row>
    <row r="4" spans="1:10" ht="21.95" customHeight="1" x14ac:dyDescent="0.5">
      <c r="A4" s="37" t="s">
        <v>20</v>
      </c>
      <c r="B4" s="37" t="s">
        <v>1</v>
      </c>
      <c r="C4" s="38" t="s">
        <v>61</v>
      </c>
      <c r="D4" s="42"/>
      <c r="E4" s="38" t="s">
        <v>62</v>
      </c>
      <c r="F4" s="42"/>
      <c r="G4" s="38" t="s">
        <v>63</v>
      </c>
      <c r="H4" s="42"/>
    </row>
    <row r="5" spans="1:10" ht="21.95" customHeight="1" x14ac:dyDescent="0.5">
      <c r="A5" s="41"/>
      <c r="B5" s="41"/>
      <c r="C5" s="26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10" s="11" customFormat="1" ht="21.95" customHeight="1" x14ac:dyDescent="0.5">
      <c r="A6" s="6" t="s">
        <v>64</v>
      </c>
      <c r="B6" s="6">
        <v>11011000</v>
      </c>
      <c r="C6" s="7">
        <v>0</v>
      </c>
      <c r="D6" s="8"/>
      <c r="E6" s="9">
        <v>525</v>
      </c>
      <c r="F6" s="9"/>
      <c r="G6" s="9">
        <f>SUM(E6)</f>
        <v>525</v>
      </c>
      <c r="H6" s="8"/>
      <c r="I6" s="10"/>
      <c r="J6" s="25"/>
    </row>
    <row r="7" spans="1:10" s="16" customFormat="1" ht="21.95" customHeight="1" x14ac:dyDescent="0.5">
      <c r="A7" s="12" t="s">
        <v>21</v>
      </c>
      <c r="B7" s="13">
        <v>11021001</v>
      </c>
      <c r="C7" s="14">
        <v>15136298.68</v>
      </c>
      <c r="D7" s="14"/>
      <c r="E7" s="14">
        <v>7700</v>
      </c>
      <c r="F7" s="14"/>
      <c r="G7" s="14">
        <f>SUM(C7+E7)</f>
        <v>15143998.68</v>
      </c>
      <c r="H7" s="14"/>
      <c r="I7" s="15"/>
      <c r="J7" s="17"/>
    </row>
    <row r="8" spans="1:10" s="16" customFormat="1" ht="21.95" customHeight="1" x14ac:dyDescent="0.5">
      <c r="A8" s="12" t="s">
        <v>22</v>
      </c>
      <c r="B8" s="13">
        <v>11012001</v>
      </c>
      <c r="C8" s="14">
        <v>23853055.460000001</v>
      </c>
      <c r="D8" s="14"/>
      <c r="E8" s="14">
        <v>501788.66</v>
      </c>
      <c r="F8" s="14">
        <v>4935725.47</v>
      </c>
      <c r="G8" s="14">
        <f>SUM(C8+E8-F8)</f>
        <v>19419118.650000002</v>
      </c>
      <c r="H8" s="14"/>
      <c r="I8" s="15"/>
      <c r="J8" s="17"/>
    </row>
    <row r="9" spans="1:10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/>
      <c r="F9" s="14"/>
      <c r="G9" s="14">
        <v>527372.26</v>
      </c>
      <c r="H9" s="14"/>
      <c r="I9" s="15"/>
      <c r="J9" s="17"/>
    </row>
    <row r="10" spans="1:10" s="16" customFormat="1" ht="21.95" customHeight="1" x14ac:dyDescent="0.5">
      <c r="A10" s="12" t="s">
        <v>24</v>
      </c>
      <c r="B10" s="13">
        <v>11012001</v>
      </c>
      <c r="C10" s="14">
        <v>617428.23</v>
      </c>
      <c r="D10" s="14"/>
      <c r="E10" s="14">
        <v>20000</v>
      </c>
      <c r="F10" s="14"/>
      <c r="G10" s="14">
        <f>SUM(C10+E10)</f>
        <v>637428.23</v>
      </c>
      <c r="H10" s="14"/>
      <c r="I10" s="15"/>
      <c r="J10" s="17"/>
    </row>
    <row r="11" spans="1:10" s="16" customFormat="1" ht="21.95" customHeight="1" x14ac:dyDescent="0.5">
      <c r="A11" s="12" t="s">
        <v>54</v>
      </c>
      <c r="B11" s="13">
        <v>11020000</v>
      </c>
      <c r="C11" s="14"/>
      <c r="D11" s="14"/>
      <c r="E11" s="14">
        <f>687400+141600</f>
        <v>829000</v>
      </c>
      <c r="F11" s="14">
        <f>687400+141600</f>
        <v>829000</v>
      </c>
      <c r="G11" s="14">
        <f>SUM(C11+E11-F11)</f>
        <v>0</v>
      </c>
      <c r="H11" s="14"/>
      <c r="I11" s="15"/>
      <c r="J11" s="17"/>
    </row>
    <row r="12" spans="1:10" s="16" customFormat="1" ht="21.95" customHeight="1" x14ac:dyDescent="0.5">
      <c r="A12" s="12" t="s">
        <v>51</v>
      </c>
      <c r="B12" s="13">
        <v>11043000</v>
      </c>
      <c r="C12" s="14">
        <v>312599.65999999997</v>
      </c>
      <c r="D12" s="14"/>
      <c r="E12" s="14"/>
      <c r="F12" s="14">
        <v>130.76</v>
      </c>
      <c r="G12" s="14">
        <f t="shared" ref="G12:G14" si="0">SUM(C12+E12-F12)</f>
        <v>312468.89999999997</v>
      </c>
      <c r="H12" s="14"/>
      <c r="I12" s="15"/>
      <c r="J12" s="17"/>
    </row>
    <row r="13" spans="1:10" s="16" customFormat="1" ht="21.95" customHeight="1" x14ac:dyDescent="0.5">
      <c r="A13" s="12" t="s">
        <v>52</v>
      </c>
      <c r="B13" s="13">
        <v>11044000</v>
      </c>
      <c r="C13" s="14">
        <v>105720</v>
      </c>
      <c r="D13" s="14"/>
      <c r="E13" s="14"/>
      <c r="F13" s="14"/>
      <c r="G13" s="14">
        <f t="shared" si="0"/>
        <v>105720</v>
      </c>
      <c r="H13" s="14"/>
      <c r="I13" s="15"/>
      <c r="J13" s="17"/>
    </row>
    <row r="14" spans="1:10" s="16" customFormat="1" ht="21.95" customHeight="1" x14ac:dyDescent="0.5">
      <c r="A14" s="12" t="s">
        <v>53</v>
      </c>
      <c r="B14" s="13">
        <v>11045000</v>
      </c>
      <c r="C14" s="14">
        <v>220000</v>
      </c>
      <c r="D14" s="14"/>
      <c r="E14" s="14"/>
      <c r="F14" s="14">
        <v>20000</v>
      </c>
      <c r="G14" s="14">
        <f t="shared" si="0"/>
        <v>200000</v>
      </c>
      <c r="H14" s="14"/>
      <c r="I14" s="15"/>
      <c r="J14" s="17"/>
    </row>
    <row r="15" spans="1:10" s="16" customFormat="1" ht="21.95" customHeight="1" x14ac:dyDescent="0.5">
      <c r="A15" s="12" t="s">
        <v>26</v>
      </c>
      <c r="B15" s="13">
        <v>41100001</v>
      </c>
      <c r="C15" s="14"/>
      <c r="D15" s="14">
        <v>3448</v>
      </c>
      <c r="E15" s="14"/>
      <c r="F15" s="14"/>
      <c r="G15" s="14"/>
      <c r="H15" s="14">
        <f>SUM(D15+F15)</f>
        <v>3448</v>
      </c>
      <c r="I15" s="17"/>
      <c r="J15" s="17"/>
    </row>
    <row r="16" spans="1:10" s="16" customFormat="1" ht="21.95" customHeight="1" x14ac:dyDescent="0.5">
      <c r="A16" s="12" t="s">
        <v>27</v>
      </c>
      <c r="B16" s="13">
        <v>41100002</v>
      </c>
      <c r="C16" s="14"/>
      <c r="D16" s="14">
        <v>5432.57</v>
      </c>
      <c r="E16" s="14"/>
      <c r="F16" s="14">
        <v>121.2</v>
      </c>
      <c r="G16" s="14"/>
      <c r="H16" s="14">
        <f t="shared" ref="H16:H22" si="1">SUM(D16+F16)</f>
        <v>5553.7699999999995</v>
      </c>
      <c r="I16" s="17"/>
      <c r="J16" s="17"/>
    </row>
    <row r="17" spans="1:10" s="16" customFormat="1" ht="21.95" customHeight="1" x14ac:dyDescent="0.5">
      <c r="A17" s="12" t="s">
        <v>28</v>
      </c>
      <c r="B17" s="13">
        <v>41100003</v>
      </c>
      <c r="C17" s="14"/>
      <c r="D17" s="14">
        <v>82859.399999999994</v>
      </c>
      <c r="E17" s="14"/>
      <c r="F17" s="14"/>
      <c r="G17" s="14"/>
      <c r="H17" s="14">
        <f t="shared" si="1"/>
        <v>82859.399999999994</v>
      </c>
      <c r="I17" s="17"/>
      <c r="J17" s="17"/>
    </row>
    <row r="18" spans="1:10" s="16" customFormat="1" ht="21.95" customHeight="1" x14ac:dyDescent="0.5">
      <c r="A18" s="12" t="s">
        <v>34</v>
      </c>
      <c r="B18" s="13">
        <v>41210005</v>
      </c>
      <c r="C18" s="14"/>
      <c r="D18" s="14">
        <v>260</v>
      </c>
      <c r="E18" s="14"/>
      <c r="F18" s="14"/>
      <c r="G18" s="14"/>
      <c r="H18" s="14">
        <f t="shared" si="1"/>
        <v>260</v>
      </c>
      <c r="I18" s="17"/>
      <c r="J18" s="17"/>
    </row>
    <row r="19" spans="1:10" s="16" customFormat="1" ht="21.95" customHeight="1" x14ac:dyDescent="0.5">
      <c r="A19" s="12" t="s">
        <v>37</v>
      </c>
      <c r="B19" s="13">
        <v>41210007</v>
      </c>
      <c r="C19" s="14"/>
      <c r="D19" s="14"/>
      <c r="E19" s="14"/>
      <c r="F19" s="14"/>
      <c r="G19" s="14"/>
      <c r="H19" s="14">
        <f t="shared" si="1"/>
        <v>0</v>
      </c>
      <c r="I19" s="17"/>
      <c r="J19" s="17"/>
    </row>
    <row r="20" spans="1:10" s="16" customFormat="1" ht="21.95" customHeight="1" x14ac:dyDescent="0.5">
      <c r="A20" s="12" t="s">
        <v>36</v>
      </c>
      <c r="B20" s="13">
        <v>41210029</v>
      </c>
      <c r="C20" s="14"/>
      <c r="D20" s="14">
        <v>810</v>
      </c>
      <c r="E20" s="14"/>
      <c r="F20" s="14">
        <v>30</v>
      </c>
      <c r="G20" s="14"/>
      <c r="H20" s="14">
        <f t="shared" si="1"/>
        <v>840</v>
      </c>
      <c r="I20" s="17"/>
      <c r="J20" s="17"/>
    </row>
    <row r="21" spans="1:10" s="16" customFormat="1" ht="21.95" customHeight="1" x14ac:dyDescent="0.5">
      <c r="A21" s="12" t="s">
        <v>38</v>
      </c>
      <c r="B21" s="13">
        <v>41210008</v>
      </c>
      <c r="C21" s="14"/>
      <c r="D21" s="14">
        <v>128360</v>
      </c>
      <c r="E21" s="14"/>
      <c r="F21" s="14">
        <v>3970</v>
      </c>
      <c r="G21" s="14"/>
      <c r="H21" s="14">
        <f t="shared" si="1"/>
        <v>132330</v>
      </c>
      <c r="I21" s="17"/>
      <c r="J21" s="17"/>
    </row>
    <row r="22" spans="1:10" s="16" customFormat="1" ht="21.95" customHeight="1" x14ac:dyDescent="0.5">
      <c r="A22" s="12" t="s">
        <v>39</v>
      </c>
      <c r="B22" s="13">
        <v>41219999</v>
      </c>
      <c r="C22" s="14"/>
      <c r="D22" s="14">
        <v>300</v>
      </c>
      <c r="E22" s="14"/>
      <c r="F22" s="14"/>
      <c r="G22" s="14"/>
      <c r="H22" s="14">
        <f t="shared" si="1"/>
        <v>300</v>
      </c>
      <c r="I22" s="17"/>
      <c r="J22" s="17"/>
    </row>
    <row r="23" spans="1:10" s="16" customFormat="1" ht="21.95" customHeight="1" x14ac:dyDescent="0.5">
      <c r="A23" s="12" t="s">
        <v>40</v>
      </c>
      <c r="B23" s="13">
        <v>41220002</v>
      </c>
      <c r="C23" s="14"/>
      <c r="D23" s="14">
        <v>1600</v>
      </c>
      <c r="E23" s="14"/>
      <c r="F23" s="14"/>
      <c r="G23" s="14"/>
      <c r="H23" s="14">
        <f t="shared" ref="H23:H32" si="2">SUM(D23+F23)</f>
        <v>1600</v>
      </c>
      <c r="I23" s="17"/>
      <c r="J23" s="17"/>
    </row>
    <row r="24" spans="1:10" s="16" customFormat="1" ht="21.95" customHeight="1" x14ac:dyDescent="0.5">
      <c r="A24" s="18" t="s">
        <v>35</v>
      </c>
      <c r="B24" s="19">
        <v>41220010</v>
      </c>
      <c r="C24" s="20"/>
      <c r="D24" s="20">
        <v>3600</v>
      </c>
      <c r="E24" s="20"/>
      <c r="F24" s="20"/>
      <c r="G24" s="20"/>
      <c r="H24" s="33">
        <f t="shared" si="2"/>
        <v>3600</v>
      </c>
      <c r="I24" s="17"/>
      <c r="J24" s="17"/>
    </row>
    <row r="25" spans="1:10" s="16" customFormat="1" ht="21.95" customHeight="1" x14ac:dyDescent="0.5">
      <c r="A25" s="30" t="s">
        <v>49</v>
      </c>
      <c r="B25" s="31">
        <v>41210004</v>
      </c>
      <c r="C25" s="32"/>
      <c r="D25" s="32">
        <v>805.1</v>
      </c>
      <c r="E25" s="32"/>
      <c r="F25" s="32"/>
      <c r="G25" s="32"/>
      <c r="H25" s="32">
        <f t="shared" si="2"/>
        <v>805.1</v>
      </c>
      <c r="I25" s="17"/>
      <c r="J25" s="17"/>
    </row>
    <row r="26" spans="1:10" s="16" customFormat="1" ht="21.95" customHeight="1" x14ac:dyDescent="0.5">
      <c r="A26" s="27" t="s">
        <v>60</v>
      </c>
      <c r="B26" s="28">
        <v>41230007</v>
      </c>
      <c r="C26" s="29"/>
      <c r="D26" s="29">
        <v>276</v>
      </c>
      <c r="E26" s="29"/>
      <c r="F26" s="29">
        <v>125</v>
      </c>
      <c r="G26" s="29"/>
      <c r="H26" s="29">
        <f t="shared" si="2"/>
        <v>401</v>
      </c>
      <c r="I26" s="17"/>
      <c r="J26" s="17"/>
    </row>
    <row r="27" spans="1:10" s="16" customFormat="1" ht="21.95" customHeight="1" x14ac:dyDescent="0.5">
      <c r="A27" s="12" t="s">
        <v>41</v>
      </c>
      <c r="B27" s="13">
        <v>41239999</v>
      </c>
      <c r="C27" s="14"/>
      <c r="D27" s="14">
        <v>720</v>
      </c>
      <c r="E27" s="14"/>
      <c r="F27" s="14"/>
      <c r="G27" s="14"/>
      <c r="H27" s="14">
        <f t="shared" si="2"/>
        <v>720</v>
      </c>
      <c r="I27" s="17"/>
      <c r="J27" s="17"/>
    </row>
    <row r="28" spans="1:10" s="16" customFormat="1" ht="21.95" customHeight="1" x14ac:dyDescent="0.5">
      <c r="A28" s="12" t="s">
        <v>42</v>
      </c>
      <c r="B28" s="13">
        <v>41300003</v>
      </c>
      <c r="C28" s="14"/>
      <c r="D28" s="14">
        <v>135128.01</v>
      </c>
      <c r="E28" s="14"/>
      <c r="F28" s="14"/>
      <c r="G28" s="14"/>
      <c r="H28" s="14">
        <f t="shared" si="2"/>
        <v>135128.01</v>
      </c>
      <c r="I28" s="17"/>
      <c r="J28" s="17"/>
    </row>
    <row r="29" spans="1:10" s="16" customFormat="1" ht="21.95" customHeight="1" x14ac:dyDescent="0.5">
      <c r="A29" s="12" t="s">
        <v>48</v>
      </c>
      <c r="B29" s="13">
        <v>41499999</v>
      </c>
      <c r="C29" s="14"/>
      <c r="D29" s="14">
        <v>1332</v>
      </c>
      <c r="E29" s="14"/>
      <c r="F29" s="14">
        <v>2352</v>
      </c>
      <c r="G29" s="14"/>
      <c r="H29" s="14">
        <f t="shared" si="2"/>
        <v>3684</v>
      </c>
      <c r="I29" s="17"/>
      <c r="J29" s="17"/>
    </row>
    <row r="30" spans="1:10" s="16" customFormat="1" ht="21.95" customHeight="1" x14ac:dyDescent="0.5">
      <c r="A30" s="12" t="s">
        <v>58</v>
      </c>
      <c r="B30" s="13">
        <v>41500004</v>
      </c>
      <c r="C30" s="14"/>
      <c r="D30" s="14">
        <v>14500</v>
      </c>
      <c r="E30" s="14"/>
      <c r="F30" s="14"/>
      <c r="G30" s="14"/>
      <c r="H30" s="14">
        <f t="shared" si="2"/>
        <v>14500</v>
      </c>
      <c r="I30" s="17"/>
      <c r="J30" s="17"/>
    </row>
    <row r="31" spans="1:10" s="16" customFormat="1" ht="21.95" customHeight="1" x14ac:dyDescent="0.5">
      <c r="A31" s="12" t="s">
        <v>59</v>
      </c>
      <c r="B31" s="13">
        <v>41500005</v>
      </c>
      <c r="C31" s="14"/>
      <c r="D31" s="14"/>
      <c r="E31" s="14"/>
      <c r="F31" s="14"/>
      <c r="G31" s="14"/>
      <c r="H31" s="14">
        <f t="shared" si="2"/>
        <v>0</v>
      </c>
      <c r="I31" s="17"/>
      <c r="J31" s="17"/>
    </row>
    <row r="32" spans="1:10" s="16" customFormat="1" ht="21.95" customHeight="1" x14ac:dyDescent="0.5">
      <c r="A32" s="12" t="s">
        <v>43</v>
      </c>
      <c r="B32" s="13">
        <v>41599999</v>
      </c>
      <c r="C32" s="14"/>
      <c r="D32" s="14">
        <v>30291.85</v>
      </c>
      <c r="E32" s="14"/>
      <c r="F32" s="14">
        <v>7700</v>
      </c>
      <c r="G32" s="14"/>
      <c r="H32" s="14">
        <f t="shared" si="2"/>
        <v>37991.85</v>
      </c>
      <c r="I32" s="17"/>
      <c r="J32" s="17"/>
    </row>
    <row r="33" spans="1:10" s="16" customFormat="1" ht="21.95" customHeight="1" x14ac:dyDescent="0.5">
      <c r="A33" s="12" t="s">
        <v>44</v>
      </c>
      <c r="B33" s="13">
        <v>42100002</v>
      </c>
      <c r="C33" s="14"/>
      <c r="D33" s="14">
        <v>5463299.7999999998</v>
      </c>
      <c r="E33" s="14"/>
      <c r="F33" s="14"/>
      <c r="G33" s="14"/>
      <c r="H33" s="14">
        <f>SUM(D33+F33)</f>
        <v>5463299.7999999998</v>
      </c>
      <c r="I33" s="17"/>
      <c r="J33" s="17"/>
    </row>
    <row r="34" spans="1:10" s="16" customFormat="1" ht="21.95" customHeight="1" x14ac:dyDescent="0.5">
      <c r="A34" s="12" t="s">
        <v>45</v>
      </c>
      <c r="B34" s="13">
        <v>42100004</v>
      </c>
      <c r="C34" s="14"/>
      <c r="D34" s="14">
        <v>1805837.39</v>
      </c>
      <c r="E34" s="14"/>
      <c r="F34" s="14">
        <v>115370.02</v>
      </c>
      <c r="G34" s="14"/>
      <c r="H34" s="14">
        <f t="shared" ref="H34:H35" si="3">SUM(D34+F34)</f>
        <v>1921207.41</v>
      </c>
      <c r="I34" s="17"/>
      <c r="J34" s="17"/>
    </row>
    <row r="35" spans="1:10" s="16" customFormat="1" ht="21.95" customHeight="1" x14ac:dyDescent="0.5">
      <c r="A35" s="12" t="s">
        <v>46</v>
      </c>
      <c r="B35" s="13">
        <v>42100005</v>
      </c>
      <c r="C35" s="14"/>
      <c r="D35" s="14">
        <v>45609.45</v>
      </c>
      <c r="E35" s="14"/>
      <c r="F35" s="14">
        <v>21882.45</v>
      </c>
      <c r="G35" s="14"/>
      <c r="H35" s="14">
        <f t="shared" si="3"/>
        <v>67491.899999999994</v>
      </c>
      <c r="I35" s="17"/>
      <c r="J35" s="17"/>
    </row>
    <row r="36" spans="1:10" s="16" customFormat="1" ht="21.95" customHeight="1" x14ac:dyDescent="0.5">
      <c r="A36" s="12" t="s">
        <v>29</v>
      </c>
      <c r="B36" s="13">
        <v>42100007</v>
      </c>
      <c r="C36" s="14"/>
      <c r="D36" s="14">
        <v>3558132.21</v>
      </c>
      <c r="E36" s="14"/>
      <c r="F36" s="14">
        <v>207400.81</v>
      </c>
      <c r="G36" s="14"/>
      <c r="H36" s="14">
        <f>SUM(D36+F36)</f>
        <v>3765533.02</v>
      </c>
      <c r="I36" s="17"/>
      <c r="J36" s="17"/>
    </row>
    <row r="37" spans="1:10" s="16" customFormat="1" ht="21.95" customHeight="1" x14ac:dyDescent="0.5">
      <c r="A37" s="12" t="s">
        <v>30</v>
      </c>
      <c r="B37" s="13">
        <v>42100012</v>
      </c>
      <c r="C37" s="14"/>
      <c r="D37" s="14">
        <v>49460.01</v>
      </c>
      <c r="E37" s="14"/>
      <c r="F37" s="14">
        <v>67413.67</v>
      </c>
      <c r="G37" s="14"/>
      <c r="H37" s="14">
        <f t="shared" ref="H37:H38" si="4">SUM(D37+F37)</f>
        <v>116873.68</v>
      </c>
      <c r="I37" s="17"/>
      <c r="J37" s="17"/>
    </row>
    <row r="38" spans="1:10" s="16" customFormat="1" ht="21.95" customHeight="1" x14ac:dyDescent="0.5">
      <c r="A38" s="12" t="s">
        <v>31</v>
      </c>
      <c r="B38" s="13">
        <v>42100013</v>
      </c>
      <c r="C38" s="14"/>
      <c r="D38" s="14">
        <v>76946.27</v>
      </c>
      <c r="E38" s="14"/>
      <c r="F38" s="14"/>
      <c r="G38" s="14"/>
      <c r="H38" s="14">
        <f t="shared" si="4"/>
        <v>76946.27</v>
      </c>
      <c r="I38" s="17"/>
      <c r="J38" s="17"/>
    </row>
    <row r="39" spans="1:10" s="16" customFormat="1" ht="21.95" customHeight="1" x14ac:dyDescent="0.5">
      <c r="A39" s="24" t="s">
        <v>47</v>
      </c>
      <c r="B39" s="13">
        <v>42100015</v>
      </c>
      <c r="C39" s="14"/>
      <c r="D39" s="14">
        <v>471141</v>
      </c>
      <c r="E39" s="14"/>
      <c r="F39" s="14">
        <v>33118</v>
      </c>
      <c r="G39" s="14"/>
      <c r="H39" s="14">
        <f>SUM(D39+F39)</f>
        <v>504259</v>
      </c>
      <c r="I39" s="17"/>
      <c r="J39" s="17"/>
    </row>
    <row r="40" spans="1:10" s="16" customFormat="1" ht="21.95" customHeight="1" x14ac:dyDescent="0.5">
      <c r="A40" s="12" t="s">
        <v>50</v>
      </c>
      <c r="B40" s="13">
        <v>42100017</v>
      </c>
      <c r="C40" s="14"/>
      <c r="D40" s="14">
        <v>510</v>
      </c>
      <c r="E40" s="14"/>
      <c r="F40" s="14"/>
      <c r="G40" s="14"/>
      <c r="H40" s="14">
        <v>510</v>
      </c>
      <c r="I40" s="17"/>
      <c r="J40" s="17"/>
    </row>
    <row r="41" spans="1:10" s="16" customFormat="1" ht="21.95" customHeight="1" x14ac:dyDescent="0.5">
      <c r="A41" s="12" t="s">
        <v>33</v>
      </c>
      <c r="B41" s="13">
        <v>42199999</v>
      </c>
      <c r="C41" s="14"/>
      <c r="D41" s="14"/>
      <c r="E41" s="14"/>
      <c r="F41" s="14"/>
      <c r="G41" s="14"/>
      <c r="H41" s="14"/>
      <c r="I41" s="17"/>
      <c r="J41" s="17"/>
    </row>
    <row r="42" spans="1:10" s="16" customFormat="1" ht="21.95" customHeight="1" x14ac:dyDescent="0.5">
      <c r="A42" s="12" t="s">
        <v>32</v>
      </c>
      <c r="B42" s="13">
        <v>42100001</v>
      </c>
      <c r="C42" s="14"/>
      <c r="D42" s="14">
        <v>277576.15999999997</v>
      </c>
      <c r="E42" s="14"/>
      <c r="F42" s="14"/>
      <c r="G42" s="14"/>
      <c r="H42" s="14">
        <f>SUM(D42+F42)</f>
        <v>277576.15999999997</v>
      </c>
      <c r="I42" s="17"/>
      <c r="J42" s="17"/>
    </row>
    <row r="43" spans="1:10" s="16" customFormat="1" ht="21.95" customHeight="1" x14ac:dyDescent="0.5">
      <c r="A43" s="12" t="s">
        <v>15</v>
      </c>
      <c r="B43" s="13">
        <v>43100000</v>
      </c>
      <c r="C43" s="14"/>
      <c r="D43" s="14">
        <v>16587353</v>
      </c>
      <c r="E43" s="14"/>
      <c r="F43" s="14">
        <f>687400+141600+26800</f>
        <v>855800</v>
      </c>
      <c r="G43" s="14"/>
      <c r="H43" s="14">
        <f t="shared" ref="H43" si="5">SUM(D43+F43)</f>
        <v>17443153</v>
      </c>
      <c r="I43" s="17"/>
      <c r="J43" s="17"/>
    </row>
    <row r="44" spans="1:10" s="16" customFormat="1" ht="21.95" customHeight="1" x14ac:dyDescent="0.5">
      <c r="A44" s="12" t="s">
        <v>55</v>
      </c>
      <c r="B44" s="13">
        <v>21010000</v>
      </c>
      <c r="C44" s="14"/>
      <c r="D44" s="14">
        <v>5999.98</v>
      </c>
      <c r="E44" s="14"/>
      <c r="F44" s="14"/>
      <c r="G44" s="14"/>
      <c r="H44" s="14">
        <f>SUM(D44-E44)</f>
        <v>5999.98</v>
      </c>
      <c r="I44" s="17"/>
      <c r="J44" s="17"/>
    </row>
    <row r="45" spans="1:10" s="16" customFormat="1" ht="21.95" customHeight="1" x14ac:dyDescent="0.5">
      <c r="A45" s="12" t="s">
        <v>56</v>
      </c>
      <c r="B45" s="13">
        <v>21040000</v>
      </c>
      <c r="C45" s="14"/>
      <c r="D45" s="14">
        <v>1299320.49</v>
      </c>
      <c r="E45" s="14">
        <f>60943.2+17500+3410</f>
        <v>81853.2</v>
      </c>
      <c r="F45" s="14">
        <f>25903.27+8.98+10.77+570</f>
        <v>26493.02</v>
      </c>
      <c r="G45" s="14"/>
      <c r="H45" s="14">
        <f>SUM(D45-E45+F45)</f>
        <v>1243960.31</v>
      </c>
      <c r="I45" s="17"/>
      <c r="J45" s="17"/>
    </row>
    <row r="46" spans="1:10" s="16" customFormat="1" ht="21.95" customHeight="1" x14ac:dyDescent="0.5">
      <c r="A46" s="12" t="s">
        <v>18</v>
      </c>
      <c r="B46" s="13">
        <v>31000000</v>
      </c>
      <c r="C46" s="14"/>
      <c r="D46" s="14">
        <v>14677555.130000001</v>
      </c>
      <c r="E46" s="14">
        <v>2605000</v>
      </c>
      <c r="F46" s="14"/>
      <c r="G46" s="14"/>
      <c r="H46" s="14">
        <f>SUM(D46-E46+F46)</f>
        <v>12072555.130000001</v>
      </c>
      <c r="I46" s="17"/>
      <c r="J46" s="17"/>
    </row>
    <row r="47" spans="1:10" s="16" customFormat="1" ht="21.95" customHeight="1" x14ac:dyDescent="0.5">
      <c r="A47" s="18" t="s">
        <v>19</v>
      </c>
      <c r="B47" s="19">
        <v>32000000</v>
      </c>
      <c r="C47" s="20"/>
      <c r="D47" s="20">
        <v>17519354.460000001</v>
      </c>
      <c r="E47" s="20"/>
      <c r="F47" s="20"/>
      <c r="G47" s="20"/>
      <c r="H47" s="20">
        <v>17519354.460000001</v>
      </c>
      <c r="I47" s="17"/>
      <c r="J47" s="17"/>
    </row>
    <row r="48" spans="1:10" s="16" customFormat="1" ht="21.95" customHeight="1" x14ac:dyDescent="0.5">
      <c r="A48" s="30" t="s">
        <v>4</v>
      </c>
      <c r="B48" s="31">
        <v>51000000</v>
      </c>
      <c r="C48" s="32">
        <v>7089832</v>
      </c>
      <c r="D48" s="32"/>
      <c r="E48" s="32">
        <f>687400+141600+36109</f>
        <v>865109</v>
      </c>
      <c r="F48" s="32"/>
      <c r="G48" s="32">
        <f>SUM(C48+E48)</f>
        <v>7954941</v>
      </c>
      <c r="H48" s="32"/>
      <c r="I48" s="17"/>
      <c r="J48" s="17"/>
    </row>
    <row r="49" spans="1:10" s="16" customFormat="1" ht="21.95" customHeight="1" x14ac:dyDescent="0.5">
      <c r="A49" s="27" t="s">
        <v>5</v>
      </c>
      <c r="B49" s="28">
        <v>52100000</v>
      </c>
      <c r="C49" s="29">
        <v>1195680</v>
      </c>
      <c r="D49" s="29"/>
      <c r="E49" s="29">
        <v>149460</v>
      </c>
      <c r="F49" s="29"/>
      <c r="G49" s="29">
        <f t="shared" ref="G49:G53" si="6">SUM(C49+E49)</f>
        <v>1345140</v>
      </c>
      <c r="H49" s="29"/>
      <c r="I49" s="17"/>
      <c r="J49" s="17"/>
    </row>
    <row r="50" spans="1:10" s="16" customFormat="1" ht="21.95" customHeight="1" x14ac:dyDescent="0.5">
      <c r="A50" s="12" t="s">
        <v>6</v>
      </c>
      <c r="B50" s="13">
        <v>52200000</v>
      </c>
      <c r="C50" s="14">
        <v>3876841.45</v>
      </c>
      <c r="D50" s="14"/>
      <c r="E50" s="14">
        <v>470285</v>
      </c>
      <c r="F50" s="14"/>
      <c r="G50" s="14">
        <f t="shared" si="6"/>
        <v>4347126.45</v>
      </c>
      <c r="H50" s="14"/>
      <c r="I50" s="17"/>
      <c r="J50" s="17"/>
    </row>
    <row r="51" spans="1:10" s="16" customFormat="1" ht="21.95" customHeight="1" x14ac:dyDescent="0.5">
      <c r="A51" s="12" t="s">
        <v>7</v>
      </c>
      <c r="B51" s="13">
        <v>52200000</v>
      </c>
      <c r="C51" s="14">
        <v>363140</v>
      </c>
      <c r="D51" s="14"/>
      <c r="E51" s="14">
        <v>45940</v>
      </c>
      <c r="F51" s="14"/>
      <c r="G51" s="14">
        <f t="shared" si="6"/>
        <v>409080</v>
      </c>
      <c r="H51" s="14"/>
      <c r="I51" s="17"/>
      <c r="J51" s="17"/>
    </row>
    <row r="52" spans="1:10" s="16" customFormat="1" ht="21.95" customHeight="1" x14ac:dyDescent="0.5">
      <c r="A52" s="12" t="s">
        <v>25</v>
      </c>
      <c r="B52" s="13">
        <v>52200000</v>
      </c>
      <c r="C52" s="14">
        <v>2612236.13</v>
      </c>
      <c r="D52" s="14"/>
      <c r="E52" s="14">
        <v>341565</v>
      </c>
      <c r="F52" s="14"/>
      <c r="G52" s="14">
        <f t="shared" si="6"/>
        <v>2953801.13</v>
      </c>
      <c r="H52" s="14"/>
      <c r="I52" s="17"/>
      <c r="J52" s="17"/>
    </row>
    <row r="53" spans="1:10" s="16" customFormat="1" ht="21.95" customHeight="1" x14ac:dyDescent="0.5">
      <c r="A53" s="12" t="s">
        <v>8</v>
      </c>
      <c r="B53" s="13">
        <v>53100000</v>
      </c>
      <c r="C53" s="14">
        <v>253510</v>
      </c>
      <c r="D53" s="14"/>
      <c r="E53" s="14">
        <v>73960</v>
      </c>
      <c r="F53" s="14"/>
      <c r="G53" s="14">
        <f t="shared" si="6"/>
        <v>327470</v>
      </c>
      <c r="H53" s="14"/>
      <c r="I53" s="17"/>
      <c r="J53" s="17"/>
    </row>
    <row r="54" spans="1:10" s="16" customFormat="1" ht="21.95" customHeight="1" x14ac:dyDescent="0.5">
      <c r="A54" s="12" t="s">
        <v>9</v>
      </c>
      <c r="B54" s="13">
        <v>53200000</v>
      </c>
      <c r="C54" s="14">
        <v>2067731.23</v>
      </c>
      <c r="D54" s="14"/>
      <c r="E54" s="14">
        <v>739038.1</v>
      </c>
      <c r="F54" s="14"/>
      <c r="G54" s="14">
        <f>SUM(C54+E54-F54)</f>
        <v>2806769.33</v>
      </c>
      <c r="H54" s="14"/>
      <c r="I54" s="17"/>
      <c r="J54" s="17"/>
    </row>
    <row r="55" spans="1:10" s="16" customFormat="1" ht="21.95" customHeight="1" x14ac:dyDescent="0.5">
      <c r="A55" s="12" t="s">
        <v>10</v>
      </c>
      <c r="B55" s="13">
        <v>53300000</v>
      </c>
      <c r="C55" s="14">
        <v>1300032.8</v>
      </c>
      <c r="D55" s="14"/>
      <c r="E55" s="14">
        <v>20760</v>
      </c>
      <c r="F55" s="14"/>
      <c r="G55" s="14">
        <f t="shared" ref="G55:G58" si="7">SUM(C55+E55-F55)</f>
        <v>1320792.8</v>
      </c>
      <c r="H55" s="14"/>
      <c r="I55" s="17"/>
      <c r="J55" s="17"/>
    </row>
    <row r="56" spans="1:10" s="16" customFormat="1" ht="21.95" customHeight="1" x14ac:dyDescent="0.5">
      <c r="A56" s="12" t="s">
        <v>11</v>
      </c>
      <c r="B56" s="13">
        <v>53400000</v>
      </c>
      <c r="C56" s="14">
        <v>319960.38</v>
      </c>
      <c r="D56" s="14"/>
      <c r="E56" s="14">
        <v>32228.44</v>
      </c>
      <c r="F56" s="14"/>
      <c r="G56" s="14">
        <f t="shared" si="7"/>
        <v>352188.82</v>
      </c>
      <c r="H56" s="14"/>
      <c r="I56" s="17"/>
      <c r="J56" s="17"/>
    </row>
    <row r="57" spans="1:10" s="16" customFormat="1" ht="21.95" customHeight="1" x14ac:dyDescent="0.5">
      <c r="A57" s="12" t="s">
        <v>12</v>
      </c>
      <c r="B57" s="13">
        <v>54100000</v>
      </c>
      <c r="C57" s="14">
        <v>247200</v>
      </c>
      <c r="D57" s="14"/>
      <c r="E57" s="14"/>
      <c r="F57" s="14"/>
      <c r="G57" s="14">
        <f t="shared" si="7"/>
        <v>247200</v>
      </c>
      <c r="H57" s="14"/>
      <c r="I57" s="17"/>
      <c r="J57" s="17"/>
    </row>
    <row r="58" spans="1:10" s="16" customFormat="1" ht="21.95" customHeight="1" x14ac:dyDescent="0.5">
      <c r="A58" s="12" t="s">
        <v>13</v>
      </c>
      <c r="B58" s="13">
        <v>54200000</v>
      </c>
      <c r="C58" s="14">
        <v>1481000</v>
      </c>
      <c r="D58" s="14"/>
      <c r="E58" s="14"/>
      <c r="F58" s="14"/>
      <c r="G58" s="14">
        <f t="shared" si="7"/>
        <v>1481000</v>
      </c>
      <c r="H58" s="14"/>
      <c r="I58" s="17"/>
      <c r="J58" s="17"/>
    </row>
    <row r="59" spans="1:10" s="16" customFormat="1" ht="21.95" customHeight="1" x14ac:dyDescent="0.5">
      <c r="A59" s="12" t="s">
        <v>17</v>
      </c>
      <c r="B59" s="13">
        <v>55000000</v>
      </c>
      <c r="C59" s="14"/>
      <c r="D59" s="14"/>
      <c r="E59" s="14"/>
      <c r="F59" s="14"/>
      <c r="G59" s="14"/>
      <c r="H59" s="14"/>
      <c r="I59" s="17"/>
      <c r="J59" s="17"/>
    </row>
    <row r="60" spans="1:10" s="16" customFormat="1" ht="21.95" customHeight="1" x14ac:dyDescent="0.5">
      <c r="A60" s="18" t="s">
        <v>14</v>
      </c>
      <c r="B60" s="19">
        <v>56000000</v>
      </c>
      <c r="C60" s="20">
        <v>668180</v>
      </c>
      <c r="D60" s="20"/>
      <c r="E60" s="20">
        <v>366000</v>
      </c>
      <c r="F60" s="20">
        <v>23580</v>
      </c>
      <c r="G60" s="20">
        <f>SUM(C60+E60-F60)</f>
        <v>1010600</v>
      </c>
      <c r="H60" s="20"/>
      <c r="I60" s="17"/>
      <c r="J60" s="17"/>
    </row>
    <row r="61" spans="1:10" s="16" customFormat="1" ht="21.95" customHeight="1" thickBot="1" x14ac:dyDescent="0.55000000000000004">
      <c r="A61" s="21" t="s">
        <v>16</v>
      </c>
      <c r="B61" s="22"/>
      <c r="C61" s="23">
        <f t="shared" ref="C61:H61" si="8">SUM(C6:C60)</f>
        <v>62247818.279999994</v>
      </c>
      <c r="D61" s="23">
        <f t="shared" si="8"/>
        <v>62247818.280000001</v>
      </c>
      <c r="E61" s="23">
        <f t="shared" si="8"/>
        <v>7150212.3999999994</v>
      </c>
      <c r="F61" s="23">
        <f t="shared" si="8"/>
        <v>7150212.3999999985</v>
      </c>
      <c r="G61" s="23">
        <f t="shared" si="8"/>
        <v>60902741.249999993</v>
      </c>
      <c r="H61" s="23">
        <f t="shared" si="8"/>
        <v>60902741.25</v>
      </c>
      <c r="I61" s="17"/>
      <c r="J61" s="17"/>
    </row>
    <row r="62" spans="1:10" s="16" customFormat="1" ht="21.95" customHeight="1" thickTop="1" x14ac:dyDescent="0.5">
      <c r="A62" s="34"/>
      <c r="B62" s="35"/>
      <c r="C62" s="36"/>
      <c r="D62" s="36"/>
      <c r="E62" s="36"/>
      <c r="F62" s="36"/>
      <c r="G62" s="36"/>
      <c r="H62" s="36"/>
      <c r="I62" s="17"/>
      <c r="J62" s="17"/>
    </row>
    <row r="64" spans="1:10" ht="21.95" customHeight="1" x14ac:dyDescent="0.5">
      <c r="A64" s="43"/>
      <c r="B64" s="43"/>
      <c r="C64" s="43"/>
      <c r="D64" s="43"/>
      <c r="E64" s="1"/>
      <c r="F64" s="1"/>
      <c r="G64" s="1"/>
      <c r="H64" s="1"/>
      <c r="I64" s="4"/>
    </row>
    <row r="65" spans="1:9" ht="21.95" customHeight="1" x14ac:dyDescent="0.5">
      <c r="A65" s="43"/>
      <c r="B65" s="43"/>
      <c r="C65" s="43"/>
      <c r="D65" s="43"/>
      <c r="E65" s="1"/>
      <c r="F65" s="1"/>
      <c r="G65" s="1"/>
      <c r="H65" s="1"/>
      <c r="I65" s="4"/>
    </row>
    <row r="67" spans="1:9" ht="21.95" customHeight="1" x14ac:dyDescent="0.5">
      <c r="A67" s="43"/>
      <c r="B67" s="43"/>
      <c r="C67" s="43"/>
      <c r="D67" s="43"/>
      <c r="E67" s="1"/>
      <c r="F67" s="1"/>
      <c r="G67" s="1"/>
      <c r="H67" s="1"/>
      <c r="I67" s="4"/>
    </row>
    <row r="68" spans="1:9" ht="21.95" customHeight="1" x14ac:dyDescent="0.5">
      <c r="A68" s="43"/>
      <c r="B68" s="43"/>
      <c r="C68" s="43"/>
      <c r="D68" s="43"/>
      <c r="E68" s="1"/>
      <c r="F68" s="1"/>
      <c r="G68" s="1"/>
      <c r="H68" s="1"/>
      <c r="I68" s="4"/>
    </row>
    <row r="69" spans="1:9" ht="21.95" customHeight="1" x14ac:dyDescent="0.5">
      <c r="A69" s="43"/>
      <c r="B69" s="43"/>
      <c r="C69" s="43"/>
      <c r="D69" s="43"/>
      <c r="E69" s="1"/>
      <c r="F69" s="1"/>
      <c r="G69" s="1"/>
      <c r="H69" s="1"/>
      <c r="I69" s="4"/>
    </row>
  </sheetData>
  <mergeCells count="13">
    <mergeCell ref="A69:D69"/>
    <mergeCell ref="A64:D64"/>
    <mergeCell ref="A65:D65"/>
    <mergeCell ref="A67:D67"/>
    <mergeCell ref="A68:D68"/>
    <mergeCell ref="A1:H1"/>
    <mergeCell ref="A2:H2"/>
    <mergeCell ref="A3:H3"/>
    <mergeCell ref="A4:A5"/>
    <mergeCell ref="B4:B5"/>
    <mergeCell ref="C4:D4"/>
    <mergeCell ref="E4:F4"/>
    <mergeCell ref="G4:H4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2020-07-09T03:24:47Z</cp:lastPrinted>
  <dcterms:created xsi:type="dcterms:W3CDTF">2015-11-05T10:07:04Z</dcterms:created>
  <dcterms:modified xsi:type="dcterms:W3CDTF">2020-07-10T04:04:51Z</dcterms:modified>
</cp:coreProperties>
</file>